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60" windowHeight="4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<sst xmlns="http://schemas.openxmlformats.org/spreadsheetml/2006/main" count="31" uniqueCount="30">
  <si>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To increase the skills and number of oral health providers serving this population, establish a fellowship in Oral Health Care for Persons with IDD</t>
  </si>
  <si>
    <t>Publicize and host Continuing Education courses and public speakers related to oral health care for people with IDD</t>
  </si>
  <si>
    <t>Create 3-part Continuing Education program for practitioners: a) Didactic learning; b) Hands-on experience in clinic and OR; c) Network after participation for case presentation and 2nd opinions</t>
  </si>
  <si>
    <t>In-service learning for staff, family members, and individuals with IDD</t>
  </si>
  <si>
    <t>Re-institute operating room training program for community dentists</t>
  </si>
  <si>
    <t>I-1</t>
  </si>
  <si>
    <t>I-2</t>
  </si>
  <si>
    <t>I-3</t>
  </si>
  <si>
    <t>I-4</t>
  </si>
  <si>
    <t>Impact Score</t>
  </si>
  <si>
    <t>F-1</t>
  </si>
  <si>
    <t>F-2</t>
  </si>
  <si>
    <t>F-3</t>
  </si>
  <si>
    <t>F-4</t>
  </si>
  <si>
    <t>Feasibility Score</t>
  </si>
  <si>
    <t>Develop preventive care program utilizing hygienists in the field to reduce need for acute dental treatment</t>
  </si>
  <si>
    <t>Use new technologies and innovation (e.g., mobile devices) focused on oral disease prevention and coordination</t>
  </si>
  <si>
    <t>Coordinate services across systems to maximize efficient use of specialized resources like operating room care</t>
  </si>
  <si>
    <t>Develop and participate in basic science and clinical research on oral health for people with IDD</t>
  </si>
  <si>
    <t>Advocate for better reimbursement for oral health services for people with IDD</t>
  </si>
  <si>
    <t>Advocate with local, state, or national government or other institutions in behalf of people with IDD</t>
  </si>
  <si>
    <t>Develop grant applications for innovative education, service, and research programs related to oral health care for people with IDD</t>
  </si>
  <si>
    <t>Rank</t>
  </si>
  <si>
    <t>Action Item</t>
  </si>
  <si>
    <t>Responses</t>
  </si>
  <si>
    <t>Impact Avg</t>
  </si>
  <si>
    <t>Feasibility Avg</t>
  </si>
  <si>
    <t>Total Avg Score</t>
  </si>
  <si>
    <t>Impact Rank</t>
  </si>
  <si>
    <t>Feasibility Rank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</si>
</sst>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0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ck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ck"/>
    </border>
    <border>
      <left>
        <color indexed="63"/>
      </left>
      <right style="hair"/>
      <top style="thick"/>
      <bottom style="hair"/>
    </border>
    <border>
      <left style="hair"/>
      <right style="hair"/>
      <top style="thick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thick"/>
    </border>
    <border>
      <left style="hair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ck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thick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 style="medium"/>
      <right style="medium"/>
      <top style="thick"/>
      <bottom style="hair"/>
    </border>
    <border>
      <left style="medium"/>
      <right style="medium"/>
      <top style="medium"/>
      <bottom style="hair"/>
    </border>
    <border>
      <left style="hair"/>
      <right style="hair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2" fontId="0" fillId="0" borderId="4" xfId="0" applyNumberFormat="1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9" xfId="0" applyNumberFormat="1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0" borderId="19" xfId="0" applyBorder="1" applyAlignment="1">
      <alignment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/>
    </xf>
    <xf numFmtId="0" fontId="2" fillId="0" borderId="23" xfId="0" applyFont="1" applyFill="1" applyBorder="1" applyAlignment="1">
      <alignment horizontal="center" vertical="top" wrapText="1"/>
    </xf>
    <xf numFmtId="0" fontId="0" fillId="2" borderId="24" xfId="0" applyFill="1" applyBorder="1" applyAlignment="1">
      <alignment vertical="top" wrapText="1"/>
    </xf>
    <xf numFmtId="0" fontId="0" fillId="2" borderId="15" xfId="0" applyFill="1" applyBorder="1" applyAlignment="1">
      <alignment vertical="top" wrapText="1"/>
    </xf>
    <xf numFmtId="0" fontId="0" fillId="2" borderId="25" xfId="0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A1">
      <selection activeCell="W2" sqref="W2"/>
    </sheetView>
  </sheetViews>
  <sheetFormatPr defaultColWidth="9.140625" defaultRowHeight="12.75"/>
  <cols>
    <col min="1" max="1" width="59.421875" style="1" customWidth="1"/>
    <col min="2" max="5" width="3.00390625" style="0" hidden="1" customWidth="1"/>
    <col min="6" max="6" width="7.140625" style="0" hidden="1" customWidth="1"/>
    <col min="7" max="7" width="11.00390625" style="0" customWidth="1"/>
    <col min="8" max="9" width="7.140625" style="0" bestFit="1" customWidth="1"/>
    <col min="10" max="10" width="3.7109375" style="0" hidden="1" customWidth="1"/>
    <col min="11" max="11" width="5.00390625" style="0" hidden="1" customWidth="1"/>
    <col min="12" max="13" width="3.7109375" style="0" hidden="1" customWidth="1"/>
    <col min="14" max="15" width="10.28125" style="0" hidden="1" customWidth="1"/>
    <col min="16" max="17" width="10.28125" style="0" customWidth="1"/>
    <col min="18" max="18" width="6.28125" style="0" bestFit="1" customWidth="1"/>
    <col min="19" max="19" width="5.57421875" style="2" bestFit="1" customWidth="1"/>
  </cols>
  <sheetData>
    <row r="1" spans="1:19" ht="39" thickBot="1">
      <c r="A1" s="33" t="s">
        <v>23</v>
      </c>
      <c r="B1" s="34" t="s">
        <v>5</v>
      </c>
      <c r="C1" s="34" t="s">
        <v>6</v>
      </c>
      <c r="D1" s="34" t="s">
        <v>7</v>
      </c>
      <c r="E1" s="34" t="s">
        <v>8</v>
      </c>
      <c r="F1" s="35" t="s">
        <v>9</v>
      </c>
      <c r="G1" s="35" t="s">
        <v>24</v>
      </c>
      <c r="H1" s="40" t="s">
        <v>25</v>
      </c>
      <c r="I1" s="40" t="s">
        <v>28</v>
      </c>
      <c r="J1" s="41" t="s">
        <v>10</v>
      </c>
      <c r="K1" s="41" t="s">
        <v>11</v>
      </c>
      <c r="L1" s="41" t="s">
        <v>12</v>
      </c>
      <c r="M1" s="41" t="s">
        <v>13</v>
      </c>
      <c r="N1" s="40" t="s">
        <v>14</v>
      </c>
      <c r="O1" s="40" t="s">
        <v>24</v>
      </c>
      <c r="P1" s="40" t="s">
        <v>26</v>
      </c>
      <c r="Q1" s="42" t="s">
        <v>29</v>
      </c>
      <c r="R1" s="46" t="s">
        <v>27</v>
      </c>
      <c r="S1" s="36" t="s">
        <v>22</v>
      </c>
    </row>
    <row r="2" spans="1:19" ht="38.25">
      <c r="A2" s="45" t="s">
        <v>0</v>
      </c>
      <c r="B2" s="16">
        <v>1</v>
      </c>
      <c r="C2" s="4">
        <v>12</v>
      </c>
      <c r="D2" s="4">
        <v>41</v>
      </c>
      <c r="E2" s="4">
        <v>22</v>
      </c>
      <c r="F2" s="4">
        <f>B2+(2*C2)+(3*D2)+(4*E2)</f>
        <v>236</v>
      </c>
      <c r="G2" s="4">
        <f>SUM(B2:E2)</f>
        <v>76</v>
      </c>
      <c r="H2" s="5">
        <f aca="true" t="shared" si="0" ref="H2:H7">F2/G2</f>
        <v>3.1052631578947367</v>
      </c>
      <c r="I2" s="6">
        <f>RANK(H2,H$2:H$13)</f>
        <v>2</v>
      </c>
      <c r="J2" s="7">
        <v>0</v>
      </c>
      <c r="K2" s="7">
        <v>29</v>
      </c>
      <c r="L2" s="7">
        <v>35</v>
      </c>
      <c r="M2" s="7">
        <v>12</v>
      </c>
      <c r="N2" s="7">
        <f>J2+(2*K2)+(3*L2)+(4*M2)</f>
        <v>211</v>
      </c>
      <c r="O2" s="7">
        <f>SUM(J2:M2)</f>
        <v>76</v>
      </c>
      <c r="P2" s="5">
        <f aca="true" t="shared" si="1" ref="P2:P7">N2/O2</f>
        <v>2.776315789473684</v>
      </c>
      <c r="Q2" s="6">
        <f>RANK(P2,P$2:P$13)</f>
        <v>4</v>
      </c>
      <c r="R2" s="5">
        <f>H2+P2</f>
        <v>5.881578947368421</v>
      </c>
      <c r="S2" s="39">
        <f>RANK(R2,R$2:R$13)</f>
        <v>3</v>
      </c>
    </row>
    <row r="3" spans="1:19" ht="25.5">
      <c r="A3" s="30" t="s">
        <v>1</v>
      </c>
      <c r="B3" s="17">
        <v>3</v>
      </c>
      <c r="C3" s="8">
        <v>28</v>
      </c>
      <c r="D3" s="8">
        <v>35</v>
      </c>
      <c r="E3" s="8">
        <v>10</v>
      </c>
      <c r="F3" s="8">
        <f aca="true" t="shared" si="2" ref="F3:F13">B3+(2*C3)+(3*D3)+(4*E3)</f>
        <v>204</v>
      </c>
      <c r="G3" s="8">
        <f>SUM(B3:E3)</f>
        <v>76</v>
      </c>
      <c r="H3" s="9">
        <f t="shared" si="0"/>
        <v>2.6842105263157894</v>
      </c>
      <c r="I3" s="10">
        <f aca="true" t="shared" si="3" ref="I3:I13">RANK(H3,H$2:H$13)</f>
        <v>8</v>
      </c>
      <c r="J3" s="11">
        <v>2</v>
      </c>
      <c r="K3" s="11">
        <v>15</v>
      </c>
      <c r="L3" s="11">
        <v>35</v>
      </c>
      <c r="M3" s="11">
        <v>23</v>
      </c>
      <c r="N3" s="11">
        <f aca="true" t="shared" si="4" ref="N3:N13">J3+(2*K3)+(3*L3)+(4*M3)</f>
        <v>229</v>
      </c>
      <c r="O3" s="11">
        <f aca="true" t="shared" si="5" ref="O3:O13">SUM(J3:M3)</f>
        <v>75</v>
      </c>
      <c r="P3" s="9">
        <f t="shared" si="1"/>
        <v>3.0533333333333332</v>
      </c>
      <c r="Q3" s="10">
        <f aca="true" t="shared" si="6" ref="Q3:S13">RANK(P3,P$2:P$13)</f>
        <v>2</v>
      </c>
      <c r="R3" s="9">
        <f aca="true" t="shared" si="7" ref="R3:R13">H3+P3</f>
        <v>5.737543859649122</v>
      </c>
      <c r="S3" s="27">
        <f t="shared" si="6"/>
        <v>4</v>
      </c>
    </row>
    <row r="4" spans="1:19" ht="38.25">
      <c r="A4" s="30" t="s">
        <v>2</v>
      </c>
      <c r="B4" s="17">
        <v>5</v>
      </c>
      <c r="C4" s="8">
        <v>12</v>
      </c>
      <c r="D4" s="8">
        <v>43</v>
      </c>
      <c r="E4" s="8">
        <v>16</v>
      </c>
      <c r="F4" s="8">
        <f t="shared" si="2"/>
        <v>222</v>
      </c>
      <c r="G4" s="8">
        <f aca="true" t="shared" si="8" ref="G4:G13">SUM(B4:E4)</f>
        <v>76</v>
      </c>
      <c r="H4" s="9">
        <f t="shared" si="0"/>
        <v>2.9210526315789473</v>
      </c>
      <c r="I4" s="10">
        <f t="shared" si="3"/>
        <v>5</v>
      </c>
      <c r="J4" s="11">
        <v>5</v>
      </c>
      <c r="K4" s="11">
        <v>24</v>
      </c>
      <c r="L4" s="11">
        <v>39</v>
      </c>
      <c r="M4" s="11">
        <v>8</v>
      </c>
      <c r="N4" s="11">
        <f t="shared" si="4"/>
        <v>202</v>
      </c>
      <c r="O4" s="11">
        <f t="shared" si="5"/>
        <v>76</v>
      </c>
      <c r="P4" s="9">
        <f t="shared" si="1"/>
        <v>2.6578947368421053</v>
      </c>
      <c r="Q4" s="10">
        <f t="shared" si="6"/>
        <v>5</v>
      </c>
      <c r="R4" s="9">
        <f t="shared" si="7"/>
        <v>5.578947368421053</v>
      </c>
      <c r="S4" s="27">
        <f t="shared" si="6"/>
        <v>5</v>
      </c>
    </row>
    <row r="5" spans="1:19" ht="12.75">
      <c r="A5" s="44" t="s">
        <v>3</v>
      </c>
      <c r="B5" s="17">
        <v>2</v>
      </c>
      <c r="C5" s="8">
        <v>19</v>
      </c>
      <c r="D5" s="8">
        <v>32</v>
      </c>
      <c r="E5" s="8">
        <v>23</v>
      </c>
      <c r="F5" s="8">
        <f t="shared" si="2"/>
        <v>228</v>
      </c>
      <c r="G5" s="8">
        <f t="shared" si="8"/>
        <v>76</v>
      </c>
      <c r="H5" s="9">
        <f t="shared" si="0"/>
        <v>3</v>
      </c>
      <c r="I5" s="10">
        <f t="shared" si="3"/>
        <v>3</v>
      </c>
      <c r="J5" s="11">
        <v>2</v>
      </c>
      <c r="K5" s="11">
        <v>15</v>
      </c>
      <c r="L5" s="11">
        <v>33</v>
      </c>
      <c r="M5" s="11">
        <v>26</v>
      </c>
      <c r="N5" s="11">
        <f t="shared" si="4"/>
        <v>235</v>
      </c>
      <c r="O5" s="11">
        <f t="shared" si="5"/>
        <v>76</v>
      </c>
      <c r="P5" s="9">
        <f t="shared" si="1"/>
        <v>3.0921052631578947</v>
      </c>
      <c r="Q5" s="10">
        <f t="shared" si="6"/>
        <v>1</v>
      </c>
      <c r="R5" s="9">
        <f t="shared" si="7"/>
        <v>6.092105263157895</v>
      </c>
      <c r="S5" s="38">
        <f t="shared" si="6"/>
        <v>2</v>
      </c>
    </row>
    <row r="6" spans="1:19" ht="13.5" thickBot="1">
      <c r="A6" s="31" t="s">
        <v>4</v>
      </c>
      <c r="B6" s="18">
        <v>4</v>
      </c>
      <c r="C6" s="12">
        <v>25</v>
      </c>
      <c r="D6" s="12">
        <v>36</v>
      </c>
      <c r="E6" s="12">
        <v>10</v>
      </c>
      <c r="F6" s="12">
        <f t="shared" si="2"/>
        <v>202</v>
      </c>
      <c r="G6" s="12">
        <f t="shared" si="8"/>
        <v>75</v>
      </c>
      <c r="H6" s="13">
        <f t="shared" si="0"/>
        <v>2.6933333333333334</v>
      </c>
      <c r="I6" s="14">
        <f t="shared" si="3"/>
        <v>7</v>
      </c>
      <c r="J6" s="15">
        <v>6</v>
      </c>
      <c r="K6" s="15">
        <v>39</v>
      </c>
      <c r="L6" s="15">
        <v>27</v>
      </c>
      <c r="M6" s="15">
        <v>3</v>
      </c>
      <c r="N6" s="15">
        <f t="shared" si="4"/>
        <v>177</v>
      </c>
      <c r="O6" s="15">
        <f t="shared" si="5"/>
        <v>75</v>
      </c>
      <c r="P6" s="13">
        <f t="shared" si="1"/>
        <v>2.36</v>
      </c>
      <c r="Q6" s="14">
        <f t="shared" si="6"/>
        <v>11</v>
      </c>
      <c r="R6" s="13">
        <f t="shared" si="7"/>
        <v>5.053333333333333</v>
      </c>
      <c r="S6" s="28">
        <f t="shared" si="6"/>
        <v>10</v>
      </c>
    </row>
    <row r="7" spans="1:19" ht="26.25" thickTop="1">
      <c r="A7" s="43" t="s">
        <v>15</v>
      </c>
      <c r="B7">
        <v>1</v>
      </c>
      <c r="C7">
        <v>10</v>
      </c>
      <c r="D7">
        <v>28</v>
      </c>
      <c r="E7">
        <v>27</v>
      </c>
      <c r="F7">
        <f t="shared" si="2"/>
        <v>213</v>
      </c>
      <c r="G7" s="19">
        <f t="shared" si="8"/>
        <v>66</v>
      </c>
      <c r="H7" s="20">
        <f t="shared" si="0"/>
        <v>3.227272727272727</v>
      </c>
      <c r="I7" s="21">
        <f t="shared" si="3"/>
        <v>1</v>
      </c>
      <c r="J7" s="22">
        <v>2</v>
      </c>
      <c r="K7" s="22">
        <v>20</v>
      </c>
      <c r="L7" s="22">
        <v>27</v>
      </c>
      <c r="M7" s="22">
        <v>17</v>
      </c>
      <c r="N7" s="22">
        <f t="shared" si="4"/>
        <v>191</v>
      </c>
      <c r="O7" s="22">
        <f t="shared" si="5"/>
        <v>66</v>
      </c>
      <c r="P7" s="20">
        <f t="shared" si="1"/>
        <v>2.893939393939394</v>
      </c>
      <c r="Q7" s="21">
        <f t="shared" si="6"/>
        <v>3</v>
      </c>
      <c r="R7" s="20">
        <f t="shared" si="7"/>
        <v>6.121212121212121</v>
      </c>
      <c r="S7" s="37">
        <f t="shared" si="6"/>
        <v>1</v>
      </c>
    </row>
    <row r="8" spans="1:19" ht="25.5">
      <c r="A8" s="30" t="s">
        <v>16</v>
      </c>
      <c r="B8">
        <v>7</v>
      </c>
      <c r="C8">
        <v>28</v>
      </c>
      <c r="D8">
        <v>23</v>
      </c>
      <c r="E8">
        <v>8</v>
      </c>
      <c r="F8">
        <f t="shared" si="2"/>
        <v>164</v>
      </c>
      <c r="G8" s="17">
        <f t="shared" si="8"/>
        <v>66</v>
      </c>
      <c r="H8" s="9">
        <f aca="true" t="shared" si="9" ref="H8:H13">F8/G8</f>
        <v>2.484848484848485</v>
      </c>
      <c r="I8" s="10">
        <f t="shared" si="3"/>
        <v>11</v>
      </c>
      <c r="J8" s="11">
        <v>2</v>
      </c>
      <c r="K8" s="11">
        <v>31</v>
      </c>
      <c r="L8" s="11">
        <v>26</v>
      </c>
      <c r="M8" s="11">
        <v>6</v>
      </c>
      <c r="N8" s="11">
        <f t="shared" si="4"/>
        <v>166</v>
      </c>
      <c r="O8" s="11">
        <f t="shared" si="5"/>
        <v>65</v>
      </c>
      <c r="P8" s="9">
        <f aca="true" t="shared" si="10" ref="P8:P13">N8/O8</f>
        <v>2.5538461538461537</v>
      </c>
      <c r="Q8" s="10">
        <f t="shared" si="6"/>
        <v>8</v>
      </c>
      <c r="R8" s="9">
        <f t="shared" si="7"/>
        <v>5.038694638694638</v>
      </c>
      <c r="S8" s="27">
        <f t="shared" si="6"/>
        <v>11</v>
      </c>
    </row>
    <row r="9" spans="1:19" ht="25.5">
      <c r="A9" s="30" t="s">
        <v>17</v>
      </c>
      <c r="B9">
        <v>2</v>
      </c>
      <c r="C9">
        <v>14</v>
      </c>
      <c r="D9">
        <v>39</v>
      </c>
      <c r="E9">
        <v>11</v>
      </c>
      <c r="F9">
        <f t="shared" si="2"/>
        <v>191</v>
      </c>
      <c r="G9" s="17">
        <f t="shared" si="8"/>
        <v>66</v>
      </c>
      <c r="H9" s="9">
        <f t="shared" si="9"/>
        <v>2.893939393939394</v>
      </c>
      <c r="I9" s="10">
        <f t="shared" si="3"/>
        <v>6</v>
      </c>
      <c r="J9" s="11">
        <v>2</v>
      </c>
      <c r="K9" s="11">
        <v>29</v>
      </c>
      <c r="L9" s="11">
        <v>29</v>
      </c>
      <c r="M9" s="11">
        <v>5</v>
      </c>
      <c r="N9" s="11">
        <f t="shared" si="4"/>
        <v>167</v>
      </c>
      <c r="O9" s="11">
        <f t="shared" si="5"/>
        <v>65</v>
      </c>
      <c r="P9" s="9">
        <f t="shared" si="10"/>
        <v>2.5692307692307694</v>
      </c>
      <c r="Q9" s="10">
        <f t="shared" si="6"/>
        <v>7</v>
      </c>
      <c r="R9" s="9">
        <f t="shared" si="7"/>
        <v>5.4631701631701635</v>
      </c>
      <c r="S9" s="27">
        <f t="shared" si="6"/>
        <v>6</v>
      </c>
    </row>
    <row r="10" spans="1:19" ht="25.5">
      <c r="A10" s="30" t="s">
        <v>18</v>
      </c>
      <c r="B10">
        <v>10</v>
      </c>
      <c r="C10">
        <v>32</v>
      </c>
      <c r="D10">
        <v>21</v>
      </c>
      <c r="E10">
        <v>3</v>
      </c>
      <c r="F10">
        <f t="shared" si="2"/>
        <v>149</v>
      </c>
      <c r="G10" s="17">
        <f t="shared" si="8"/>
        <v>66</v>
      </c>
      <c r="H10" s="9">
        <f t="shared" si="9"/>
        <v>2.257575757575758</v>
      </c>
      <c r="I10" s="10">
        <f t="shared" si="3"/>
        <v>12</v>
      </c>
      <c r="J10" s="11">
        <v>4</v>
      </c>
      <c r="K10" s="11">
        <v>31</v>
      </c>
      <c r="L10" s="11">
        <v>25</v>
      </c>
      <c r="M10" s="11">
        <v>5</v>
      </c>
      <c r="N10" s="11">
        <f t="shared" si="4"/>
        <v>161</v>
      </c>
      <c r="O10" s="11">
        <f t="shared" si="5"/>
        <v>65</v>
      </c>
      <c r="P10" s="9">
        <f t="shared" si="10"/>
        <v>2.476923076923077</v>
      </c>
      <c r="Q10" s="10">
        <f t="shared" si="6"/>
        <v>10</v>
      </c>
      <c r="R10" s="9">
        <f t="shared" si="7"/>
        <v>4.734498834498835</v>
      </c>
      <c r="S10" s="27">
        <f t="shared" si="6"/>
        <v>12</v>
      </c>
    </row>
    <row r="11" spans="1:19" ht="25.5">
      <c r="A11" s="30" t="s">
        <v>19</v>
      </c>
      <c r="B11">
        <v>6</v>
      </c>
      <c r="C11">
        <v>10</v>
      </c>
      <c r="D11">
        <v>32</v>
      </c>
      <c r="E11">
        <v>19</v>
      </c>
      <c r="F11">
        <f t="shared" si="2"/>
        <v>198</v>
      </c>
      <c r="G11" s="17">
        <f t="shared" si="8"/>
        <v>67</v>
      </c>
      <c r="H11" s="9">
        <f t="shared" si="9"/>
        <v>2.955223880597015</v>
      </c>
      <c r="I11" s="10">
        <f t="shared" si="3"/>
        <v>4</v>
      </c>
      <c r="J11" s="11">
        <v>6</v>
      </c>
      <c r="K11" s="11">
        <v>36</v>
      </c>
      <c r="L11" s="11">
        <v>19</v>
      </c>
      <c r="M11" s="11">
        <v>5</v>
      </c>
      <c r="N11" s="11">
        <f t="shared" si="4"/>
        <v>155</v>
      </c>
      <c r="O11" s="11">
        <f t="shared" si="5"/>
        <v>66</v>
      </c>
      <c r="P11" s="9">
        <f t="shared" si="10"/>
        <v>2.3484848484848486</v>
      </c>
      <c r="Q11" s="10">
        <f t="shared" si="6"/>
        <v>12</v>
      </c>
      <c r="R11" s="9">
        <f t="shared" si="7"/>
        <v>5.303708729081864</v>
      </c>
      <c r="S11" s="27">
        <f t="shared" si="6"/>
        <v>7</v>
      </c>
    </row>
    <row r="12" spans="1:19" ht="25.5">
      <c r="A12" s="30" t="s">
        <v>20</v>
      </c>
      <c r="B12">
        <v>6</v>
      </c>
      <c r="C12">
        <v>23</v>
      </c>
      <c r="D12">
        <v>29</v>
      </c>
      <c r="E12">
        <v>8</v>
      </c>
      <c r="F12">
        <f t="shared" si="2"/>
        <v>171</v>
      </c>
      <c r="G12" s="17">
        <f t="shared" si="8"/>
        <v>66</v>
      </c>
      <c r="H12" s="9">
        <f t="shared" si="9"/>
        <v>2.590909090909091</v>
      </c>
      <c r="I12" s="10">
        <f t="shared" si="3"/>
        <v>10</v>
      </c>
      <c r="J12" s="11">
        <v>5</v>
      </c>
      <c r="K12" s="11">
        <v>24</v>
      </c>
      <c r="L12" s="11">
        <v>31</v>
      </c>
      <c r="M12" s="11">
        <v>5</v>
      </c>
      <c r="N12" s="11">
        <f t="shared" si="4"/>
        <v>166</v>
      </c>
      <c r="O12" s="11">
        <f t="shared" si="5"/>
        <v>65</v>
      </c>
      <c r="P12" s="9">
        <f t="shared" si="10"/>
        <v>2.5538461538461537</v>
      </c>
      <c r="Q12" s="10">
        <f t="shared" si="6"/>
        <v>8</v>
      </c>
      <c r="R12" s="9">
        <f t="shared" si="7"/>
        <v>5.1447552447552445</v>
      </c>
      <c r="S12" s="27">
        <f t="shared" si="6"/>
        <v>9</v>
      </c>
    </row>
    <row r="13" spans="1:19" ht="26.25" thickBot="1">
      <c r="A13" s="32" t="s">
        <v>21</v>
      </c>
      <c r="B13" s="3">
        <v>5</v>
      </c>
      <c r="C13" s="3">
        <v>21</v>
      </c>
      <c r="D13" s="3">
        <v>34</v>
      </c>
      <c r="E13" s="3">
        <v>7</v>
      </c>
      <c r="F13" s="3">
        <f t="shared" si="2"/>
        <v>177</v>
      </c>
      <c r="G13" s="23">
        <f t="shared" si="8"/>
        <v>67</v>
      </c>
      <c r="H13" s="24">
        <f t="shared" si="9"/>
        <v>2.6417910447761193</v>
      </c>
      <c r="I13" s="25">
        <f t="shared" si="3"/>
        <v>9</v>
      </c>
      <c r="J13" s="26">
        <v>3</v>
      </c>
      <c r="K13" s="26">
        <v>28</v>
      </c>
      <c r="L13" s="26">
        <v>29</v>
      </c>
      <c r="M13" s="26">
        <v>6</v>
      </c>
      <c r="N13" s="26">
        <f t="shared" si="4"/>
        <v>170</v>
      </c>
      <c r="O13" s="26">
        <f t="shared" si="5"/>
        <v>66</v>
      </c>
      <c r="P13" s="24">
        <f t="shared" si="10"/>
        <v>2.5757575757575757</v>
      </c>
      <c r="Q13" s="25">
        <f t="shared" si="6"/>
        <v>6</v>
      </c>
      <c r="R13" s="24">
        <f t="shared" si="7"/>
        <v>5.2175486205336945</v>
      </c>
      <c r="S13" s="29">
        <f t="shared" si="6"/>
        <v>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Strong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ssulkes</dc:creator>
  <cp:keywords/>
  <dc:description/>
  <cp:lastModifiedBy>ssulkes</cp:lastModifiedBy>
  <cp:lastPrinted>2013-10-02T20:21:08Z</cp:lastPrinted>
  <dcterms:created xsi:type="dcterms:W3CDTF">2013-09-28T10:45:11Z</dcterms:created>
  <dcterms:modified xsi:type="dcterms:W3CDTF">2013-10-02T20:48:03Z</dcterms:modified>
  <cp:category/>
  <cp:version/>
  <cp:contentType/>
  <cp:contentStatus/>
</cp:coreProperties>
</file>